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Табл. 2" sheetId="1" r:id="rId1"/>
    <sheet name="Таб.2.1" sheetId="2" r:id="rId2"/>
  </sheets>
  <definedNames/>
  <calcPr fullCalcOnLoad="1"/>
</workbook>
</file>

<file path=xl/sharedStrings.xml><?xml version="1.0" encoding="utf-8"?>
<sst xmlns="http://schemas.openxmlformats.org/spreadsheetml/2006/main" count="163" uniqueCount="131">
  <si>
    <t>Наименование показателя</t>
  </si>
  <si>
    <t>в том числе:</t>
  </si>
  <si>
    <t>Всего, руб.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</si>
  <si>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</si>
  <si>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</si>
  <si>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</si>
  <si>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Поступления, всего</t>
  </si>
  <si>
    <t>Услуга №1</t>
  </si>
  <si>
    <t>…</t>
  </si>
  <si>
    <t>безвозмездные поступления (добровольные пожертвования, целевые взносы от юридических и физических лиц и т.п.)</t>
  </si>
  <si>
    <t>средства, полученные от Пенсионного Фонда РФ, Фонда социального страхования РФ</t>
  </si>
  <si>
    <t>Субсидия на выполнение государственного задания</t>
  </si>
  <si>
    <t>доходы структурных подразделений (деятельность подсобного хозяйства)</t>
  </si>
  <si>
    <t>средства, полученные от сдачи в аренду имущества</t>
  </si>
  <si>
    <t>средства, полученные от оказания платных услуг (работ) иной приносящей доход деятельности</t>
  </si>
  <si>
    <t>Прочие (расшифровать)</t>
  </si>
  <si>
    <t>Наименование  показателя</t>
  </si>
  <si>
    <t>Код по бюджетной классификации операций сектора государственного управления/ региональной классификации</t>
  </si>
  <si>
    <t>Субсидии на иные цели</t>
  </si>
  <si>
    <r>
      <t xml:space="preserve">Безвозмездные поступления </t>
    </r>
    <r>
      <rPr>
        <i/>
        <sz val="10"/>
        <rFont val="Times New Roman"/>
        <family val="1"/>
      </rPr>
      <t>(добровольные пожертвования, целевые взносы от юридических и физических лиц)</t>
    </r>
  </si>
  <si>
    <t>Выплаты (расходы),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</si>
  <si>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</si>
  <si>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</si>
  <si>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</si>
  <si>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</si>
  <si>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</si>
  <si>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</si>
  <si>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</si>
  <si>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</si>
  <si>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</si>
  <si>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</si>
  <si>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</si>
  <si>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</si>
  <si>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Проведение периодических медицинских осмотров</t>
  </si>
  <si>
    <t>Услуги охраны</t>
  </si>
  <si>
    <t>Прочие расходы, всего:</t>
  </si>
  <si>
    <t>Налоги и сборы, всего</t>
  </si>
  <si>
    <t>Налог на имущество</t>
  </si>
  <si>
    <t>290/2901</t>
  </si>
  <si>
    <t>Налог на землю</t>
  </si>
  <si>
    <t>290/2902</t>
  </si>
  <si>
    <t>Транспортный налог</t>
  </si>
  <si>
    <t>290/2903</t>
  </si>
  <si>
    <t>Налог на прибыль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</si>
  <si>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</si>
  <si>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</si>
  <si>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</si>
  <si>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Медикаменты, перевязочные средства и прочие лечебные расходы</t>
  </si>
  <si>
    <t>340/341</t>
  </si>
  <si>
    <t>Продукты питания</t>
  </si>
  <si>
    <t>340/342</t>
  </si>
  <si>
    <t>Оплата горюче-смазочных материалов</t>
  </si>
  <si>
    <t>340/343</t>
  </si>
  <si>
    <t>Оплата котельно-печного топлива</t>
  </si>
  <si>
    <t>340/344</t>
  </si>
  <si>
    <t>Прочие расходы не отнесенные к 341-344</t>
  </si>
  <si>
    <t>340/345</t>
  </si>
  <si>
    <t>Заработная плата педагогических работников</t>
  </si>
  <si>
    <t>211/21006</t>
  </si>
  <si>
    <t>Заработная плата врачей</t>
  </si>
  <si>
    <t>211/21007</t>
  </si>
  <si>
    <t>Заработная плата среднего медицинского персонала</t>
  </si>
  <si>
    <t>211/21008</t>
  </si>
  <si>
    <t>Заработная плата младшего медицинского персонала</t>
  </si>
  <si>
    <t>211/21009</t>
  </si>
  <si>
    <t>Заработная плата социальных работников</t>
  </si>
  <si>
    <t>211/21011</t>
  </si>
  <si>
    <t>Заработная плата руководителей и их заместиьтелей</t>
  </si>
  <si>
    <t>211/21012</t>
  </si>
  <si>
    <t>Заработная плата прочих работников учреждения</t>
  </si>
  <si>
    <t>211/21013</t>
  </si>
  <si>
    <t>Начисления на выплаты по оплате труда педагогических работников</t>
  </si>
  <si>
    <t>213/21006</t>
  </si>
  <si>
    <t>213/21007</t>
  </si>
  <si>
    <t>Начисления на выплаты по оплате труда  врачей</t>
  </si>
  <si>
    <t>Начисления на выплаты по оплате труда среднего медицинского персонала</t>
  </si>
  <si>
    <t>213/21008</t>
  </si>
  <si>
    <t>Начисления на выплаты по оплате труда младшего медицинского персонала</t>
  </si>
  <si>
    <t>213/21009</t>
  </si>
  <si>
    <t>Начисления на выплаты по оплате труда социальных работников</t>
  </si>
  <si>
    <t>Начисления на выплаты по оплате труда руководителей и их заместиьтелей</t>
  </si>
  <si>
    <t>Начисления на выплаты по оплате труда прочих работников учреждения</t>
  </si>
  <si>
    <t>213/21013</t>
  </si>
  <si>
    <t>213/21012</t>
  </si>
  <si>
    <t>213/21011</t>
  </si>
  <si>
    <t>Прочие ( расшифровать)</t>
  </si>
  <si>
    <t>Конкурсная экономия</t>
  </si>
  <si>
    <t>$</t>
  </si>
  <si>
    <t>конкурсная экономия</t>
  </si>
  <si>
    <r>
      <t xml:space="preserve">средства, полученные от </t>
    </r>
    <r>
      <rPr>
        <b/>
        <sz val="10"/>
        <rFont val="Times New Roman"/>
        <family val="1"/>
      </rPr>
      <t>возмещения</t>
    </r>
    <r>
      <rPr>
        <sz val="10"/>
        <rFont val="Times New Roman"/>
        <family val="1"/>
      </rPr>
      <t xml:space="preserve"> комунальных расходов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</si>
  <si>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возмещения </t>
    </r>
    <r>
      <rPr>
        <sz val="10"/>
        <rFont val="Times New Roman"/>
        <family val="1"/>
      </rPr>
      <t>комунальных расходов</t>
    </r>
  </si>
  <si>
    <r>
      <t xml:space="preserve">средства, поступающие от платы за предоставление социальных услуг при  обслуживании граждан </t>
    </r>
    <r>
      <rPr>
        <b/>
        <sz val="10"/>
        <rFont val="Times New Roman"/>
        <family val="1"/>
      </rPr>
      <t>на дому</t>
    </r>
  </si>
  <si>
    <r>
      <t xml:space="preserve">средства, поступающие от платы за предоставление социальных услуг при </t>
    </r>
    <r>
      <rPr>
        <b/>
        <sz val="10"/>
        <rFont val="Times New Roman"/>
        <family val="1"/>
      </rPr>
      <t xml:space="preserve">стационарном обслуживании </t>
    </r>
    <r>
      <rPr>
        <sz val="10"/>
        <rFont val="Times New Roman"/>
        <family val="1"/>
      </rPr>
      <t>граждан</t>
    </r>
  </si>
  <si>
    <r>
      <t xml:space="preserve">доходы структурных подразделений </t>
    </r>
    <r>
      <rPr>
        <b/>
        <sz val="10"/>
        <rFont val="Times New Roman"/>
        <family val="1"/>
      </rPr>
      <t>(деятельность подсобного хозяйства)</t>
    </r>
  </si>
  <si>
    <r>
      <t xml:space="preserve">средства, полученные от сдачи в </t>
    </r>
    <r>
      <rPr>
        <b/>
        <sz val="10"/>
        <rFont val="Times New Roman"/>
        <family val="1"/>
      </rPr>
      <t>аренду</t>
    </r>
    <r>
      <rPr>
        <sz val="10"/>
        <rFont val="Times New Roman"/>
        <family val="1"/>
      </rPr>
      <t xml:space="preserve"> имущества</t>
    </r>
  </si>
  <si>
    <r>
      <t xml:space="preserve">средства, полученные от </t>
    </r>
    <r>
      <rPr>
        <b/>
        <sz val="10"/>
        <rFont val="Times New Roman"/>
        <family val="1"/>
      </rPr>
      <t>Пенсионного Фонда РФ</t>
    </r>
    <r>
      <rPr>
        <sz val="10"/>
        <rFont val="Times New Roman"/>
        <family val="1"/>
      </rPr>
      <t>, Фонда социального страхования РФ</t>
    </r>
  </si>
  <si>
    <t>средства, полученные от реализации материальных запасов (макулатуры и металлического лома цветных и черных металлов), полученных от ликвидации основных средств</t>
  </si>
  <si>
    <r>
      <t>средства, полученные от</t>
    </r>
    <r>
      <rPr>
        <b/>
        <sz val="10"/>
        <rFont val="Times New Roman"/>
        <family val="1"/>
      </rPr>
      <t xml:space="preserve"> реализации материальных запасов </t>
    </r>
    <r>
      <rPr>
        <sz val="10"/>
        <rFont val="Times New Roman"/>
        <family val="1"/>
      </rPr>
      <t>(макулатуры и металлического лома цветных и черных металлов), полученных от ликвидации основных средств</t>
    </r>
  </si>
  <si>
    <t xml:space="preserve"> средства полученные от обеспечения контрактов</t>
  </si>
  <si>
    <t>Средства, полученные от сдачи в аренду имущества</t>
  </si>
  <si>
    <r>
      <rPr>
        <sz val="10"/>
        <rFont val="Times New Roman"/>
        <family val="1"/>
      </rPr>
      <t>субсидия на выполнение</t>
    </r>
    <r>
      <rPr>
        <b/>
        <sz val="10"/>
        <rFont val="Times New Roman"/>
        <family val="1"/>
      </rPr>
      <t xml:space="preserve"> государственного задания</t>
    </r>
  </si>
  <si>
    <r>
      <rPr>
        <sz val="10"/>
        <rFont val="Times New Roman"/>
        <family val="1"/>
      </rPr>
      <t>субсидии на</t>
    </r>
    <r>
      <rPr>
        <b/>
        <sz val="10"/>
        <rFont val="Times New Roman"/>
        <family val="1"/>
      </rPr>
      <t xml:space="preserve"> иные цели</t>
    </r>
  </si>
  <si>
    <t>Доходы</t>
  </si>
  <si>
    <t>планируемый остаток средств на начало планируемого года, всего</t>
  </si>
  <si>
    <t>субсидии на иные цели</t>
  </si>
  <si>
    <r>
      <t>средства, полученные от</t>
    </r>
    <r>
      <rPr>
        <b/>
        <sz val="10"/>
        <rFont val="Times New Roman"/>
        <family val="1"/>
      </rPr>
      <t xml:space="preserve"> реализации</t>
    </r>
    <r>
      <rPr>
        <sz val="10"/>
        <rFont val="Times New Roman"/>
        <family val="1"/>
      </rPr>
      <t xml:space="preserve"> комунальных услуг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</si>
  <si>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реализации </t>
    </r>
    <r>
      <rPr>
        <sz val="10"/>
        <rFont val="Times New Roman"/>
        <family val="1"/>
      </rPr>
      <t>комунальных услуг</t>
    </r>
  </si>
  <si>
    <t>Плата за негативное воздействие на окружающую среду</t>
  </si>
  <si>
    <r>
      <t xml:space="preserve">Средства, полученные от платы за предоставление социальных услуг при </t>
    </r>
    <r>
      <rPr>
        <b/>
        <sz val="10"/>
        <rFont val="Times New Roman"/>
        <family val="1"/>
      </rPr>
      <t xml:space="preserve">стационарном обслуживании </t>
    </r>
    <r>
      <rPr>
        <sz val="10"/>
        <rFont val="Times New Roman"/>
        <family val="1"/>
      </rPr>
      <t>граждан</t>
    </r>
  </si>
  <si>
    <r>
      <t xml:space="preserve">Средства, полученные от платы за предоставление социальных услуг при  обслуживании граждан </t>
    </r>
    <r>
      <rPr>
        <b/>
        <sz val="10"/>
        <rFont val="Times New Roman"/>
        <family val="1"/>
      </rPr>
      <t>на дому</t>
    </r>
  </si>
  <si>
    <r>
      <t xml:space="preserve"> Средства, полученные от </t>
    </r>
    <r>
      <rPr>
        <b/>
        <sz val="10"/>
        <rFont val="Times New Roman"/>
        <family val="1"/>
      </rPr>
      <t xml:space="preserve">реализации </t>
    </r>
    <r>
      <rPr>
        <sz val="10"/>
        <rFont val="Times New Roman"/>
        <family val="1"/>
      </rPr>
      <t>коммунальных услуг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</si>
  <si>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возмещения </t>
    </r>
    <r>
      <rPr>
        <sz val="10"/>
        <rFont val="Times New Roman"/>
        <family val="1"/>
      </rPr>
      <t>комунальных расходов</t>
    </r>
  </si>
  <si>
    <r>
      <t xml:space="preserve">Средства, полученные от структурных подразделений </t>
    </r>
    <r>
      <rPr>
        <b/>
        <sz val="10"/>
        <rFont val="Times New Roman"/>
        <family val="1"/>
      </rPr>
      <t>(деятельность подсобного хозяйства)</t>
    </r>
  </si>
  <si>
    <t>Средства, полученные  от оказания платных услуг (работ) иной приносящей доход деятельности</t>
  </si>
  <si>
    <t>Средства, полученные полученные от реализации материальных запасов, в том числе лома и макулатуры</t>
  </si>
  <si>
    <t>Средства, полученныеот Пенсионного Фонда РФ, Фонда социального страхования РФ</t>
  </si>
  <si>
    <t xml:space="preserve"> Субсидия на коммунальные услуги</t>
  </si>
  <si>
    <t>Субсидия на уплату налога на имущество</t>
  </si>
  <si>
    <t>Субсидия на уплату земельного налога</t>
  </si>
  <si>
    <t>Субсидия на уплату транспортного налога</t>
  </si>
  <si>
    <t>Мероприятие "Оборудование зданий и сооружений для беспрепятственного доступа к ним инвалидов " подпрограмма "Доступная среда" ОГП «Социальная поддержка граждан, проживающих на территории Смоленской области» на 2014 – 2020 годы</t>
  </si>
  <si>
    <t>ОГП «Защита населения и территорий от чрезвычайных ситуаций, обеспечение пожарной безопасности и безопасности людей на водных объектах в Смоленской области» на 2014 - 2020 годы</t>
  </si>
  <si>
    <t xml:space="preserve">Мероприятие "Текущий ремонт и содержание зданий" подпрограмма "Модернизация и развитие социального обслуживания населения" ОГП «Социальная поддержка граждан, проживающих на территории Смоленской области» на 2014 – 2020 годы. </t>
  </si>
  <si>
    <r>
      <t>Средства, полученные от обеспечения контрактов</t>
    </r>
    <r>
      <rPr>
        <b/>
        <sz val="10"/>
        <rFont val="Times New Roman"/>
        <family val="1"/>
      </rPr>
      <t xml:space="preserve"> (код дохода 140)</t>
    </r>
  </si>
  <si>
    <t>226/342</t>
  </si>
  <si>
    <t>226/345</t>
  </si>
  <si>
    <t>Прочие (подарочные сувениры к юбилейным и праздничным датам  для обслуживаемых)</t>
  </si>
  <si>
    <t>Прочие ( поздравительные открытки)</t>
  </si>
  <si>
    <t>2.1. Показатели по выплатам (расходам) учреждения.</t>
  </si>
  <si>
    <t>2.0 Показатели по поступлениям учреждения.</t>
  </si>
  <si>
    <t>Прочие ( проведение праздничных мероприятий)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</si>
</sst>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right" wrapText="1"/>
      <protection/>
    </xf>
    <xf numFmtId="4" fontId="1" fillId="0" borderId="10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 locked="0"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/>
    </xf>
    <xf numFmtId="4" fontId="2" fillId="0" borderId="10" xfId="0" applyNumberFormat="1" applyFont="1" applyBorder="1" applyAlignment="1" applyProtection="1">
      <alignment horizontal="right" wrapText="1"/>
      <protection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0" fontId="0" fillId="0" borderId="11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39.625" style="3" customWidth="1"/>
    <col min="2" max="2" width="18.375" style="0" customWidth="1"/>
    <col min="3" max="3" width="18.875" style="0" customWidth="1"/>
    <col min="4" max="4" width="20.125" style="0" customWidth="1"/>
  </cols>
  <sheetData>
    <row r="1" spans="1:5" ht="25.5" customHeight="1">
      <c r="A1" s="39" t="s">
        <v>129</v>
      </c>
      <c r="B1" s="39"/>
      <c r="C1" s="39"/>
      <c r="D1" s="39"/>
      <c r="E1" s="33"/>
    </row>
    <row r="2" spans="1:4" ht="12.75">
      <c r="A2" s="40" t="s">
        <v>0</v>
      </c>
      <c r="B2" s="40" t="s">
        <v>2</v>
      </c>
      <c r="C2" s="40" t="s">
        <v>3</v>
      </c>
      <c r="D2" s="40"/>
    </row>
    <row r="3" spans="1:4" ht="60">
      <c r="A3" s="40"/>
      <c r="B3" s="40"/>
      <c r="C3" s="29" t="s">
        <v>4</v>
      </c>
      <c r="D3" s="28" t="s">
        <v>5</v>
      </c>
    </row>
    <row r="4" spans="1:4" ht="12.75">
      <c r="A4" s="30" t="s">
        <v>102</v>
      </c>
      <c r="B4" s="25">
        <f>B6+B29</f>
        <v>18082870.93</v>
      </c>
      <c r="C4" s="25">
        <f>C6+C29</f>
        <v>18082870.93</v>
      </c>
      <c r="D4" s="25">
        <f>D6+D29</f>
        <v>0</v>
      </c>
    </row>
    <row r="5" spans="1:4" ht="12.75">
      <c r="A5" s="23" t="s">
        <v>1</v>
      </c>
      <c r="B5" s="1"/>
      <c r="C5" s="1"/>
      <c r="D5" s="1"/>
    </row>
    <row r="6" spans="1:4" ht="25.5">
      <c r="A6" s="30" t="s">
        <v>103</v>
      </c>
      <c r="B6" s="25">
        <f>B8+B20+B22+B23+B24+B25+B26+B27+B28+B11+B12</f>
        <v>31361.29</v>
      </c>
      <c r="C6" s="25">
        <f>C8+C20+C22+C23+C24+C25+C26+C27+C28+C11+C12</f>
        <v>31361.29</v>
      </c>
      <c r="D6" s="25">
        <f>D8+D20+D22+D23+D24+D25+D26+D27+D28</f>
        <v>0</v>
      </c>
    </row>
    <row r="7" spans="1:4" ht="12.75">
      <c r="A7" s="23" t="s">
        <v>1</v>
      </c>
      <c r="B7" s="1"/>
      <c r="C7" s="1"/>
      <c r="D7" s="1"/>
    </row>
    <row r="8" spans="1:4" ht="25.5">
      <c r="A8" s="30" t="s">
        <v>100</v>
      </c>
      <c r="B8" s="1">
        <f>C8+D8</f>
        <v>0</v>
      </c>
      <c r="C8" s="26"/>
      <c r="D8" s="26"/>
    </row>
    <row r="9" spans="1:4" ht="12.75">
      <c r="A9" s="30" t="s">
        <v>101</v>
      </c>
      <c r="B9" s="1">
        <f>C9+D9</f>
        <v>0</v>
      </c>
      <c r="C9" s="25"/>
      <c r="D9" s="25"/>
    </row>
    <row r="10" spans="1:4" ht="12.75" hidden="1">
      <c r="A10" s="31" t="s">
        <v>7</v>
      </c>
      <c r="B10" s="25">
        <f>C10+D10</f>
        <v>0</v>
      </c>
      <c r="C10" s="2"/>
      <c r="D10" s="2"/>
    </row>
    <row r="11" spans="1:4" ht="39" customHeight="1">
      <c r="A11" s="31" t="s">
        <v>92</v>
      </c>
      <c r="B11" s="1">
        <f>C11+D11</f>
        <v>0</v>
      </c>
      <c r="C11" s="2"/>
      <c r="D11" s="2"/>
    </row>
    <row r="12" spans="1:4" ht="40.5" customHeight="1">
      <c r="A12" s="31" t="s">
        <v>91</v>
      </c>
      <c r="B12" s="1">
        <f>C12+D12</f>
        <v>26695.45</v>
      </c>
      <c r="C12" s="2">
        <v>26695.45</v>
      </c>
      <c r="D12" s="2"/>
    </row>
    <row r="13" spans="1:4" ht="12.75" hidden="1">
      <c r="A13" s="31" t="s">
        <v>8</v>
      </c>
      <c r="B13" s="1">
        <f aca="true" t="shared" si="0" ref="B13:B19">SUM(C13:D13)</f>
        <v>0</v>
      </c>
      <c r="C13" s="2"/>
      <c r="D13" s="2"/>
    </row>
    <row r="14" spans="1:4" ht="12.75" hidden="1">
      <c r="A14" s="31" t="s">
        <v>8</v>
      </c>
      <c r="B14" s="1">
        <f t="shared" si="0"/>
        <v>0</v>
      </c>
      <c r="C14" s="2"/>
      <c r="D14" s="2"/>
    </row>
    <row r="15" spans="1:4" ht="12.75" hidden="1">
      <c r="A15" s="31" t="s">
        <v>8</v>
      </c>
      <c r="B15" s="1">
        <f t="shared" si="0"/>
        <v>0</v>
      </c>
      <c r="C15" s="2"/>
      <c r="D15" s="2"/>
    </row>
    <row r="16" spans="1:4" ht="12.75" hidden="1">
      <c r="A16" s="31" t="s">
        <v>8</v>
      </c>
      <c r="B16" s="1">
        <f t="shared" si="0"/>
        <v>0</v>
      </c>
      <c r="C16" s="2"/>
      <c r="D16" s="2"/>
    </row>
    <row r="17" spans="1:4" ht="12.75" hidden="1">
      <c r="A17" s="31" t="s">
        <v>8</v>
      </c>
      <c r="B17" s="1">
        <f t="shared" si="0"/>
        <v>0</v>
      </c>
      <c r="C17" s="2"/>
      <c r="D17" s="2"/>
    </row>
    <row r="18" spans="1:4" ht="12.75" hidden="1">
      <c r="A18" s="31" t="s">
        <v>8</v>
      </c>
      <c r="B18" s="1">
        <f t="shared" si="0"/>
        <v>0</v>
      </c>
      <c r="C18" s="2"/>
      <c r="D18" s="2"/>
    </row>
    <row r="19" spans="1:4" ht="12.75" hidden="1">
      <c r="A19" s="31" t="s">
        <v>8</v>
      </c>
      <c r="B19" s="1">
        <f t="shared" si="0"/>
        <v>0</v>
      </c>
      <c r="C19" s="2"/>
      <c r="D19" s="2"/>
    </row>
    <row r="20" spans="1:4" ht="25.5">
      <c r="A20" s="31" t="s">
        <v>106</v>
      </c>
      <c r="B20" s="1">
        <f aca="true" t="shared" si="1" ref="B20:B28">SUM(C20:D20)</f>
        <v>0</v>
      </c>
      <c r="C20" s="2"/>
      <c r="D20" s="2"/>
    </row>
    <row r="21" spans="1:4" ht="25.5">
      <c r="A21" s="31" t="s">
        <v>89</v>
      </c>
      <c r="B21" s="1">
        <f t="shared" si="1"/>
        <v>0</v>
      </c>
      <c r="C21" s="2"/>
      <c r="D21" s="2"/>
    </row>
    <row r="22" spans="1:4" ht="25.5">
      <c r="A22" s="31" t="s">
        <v>12</v>
      </c>
      <c r="B22" s="1">
        <f t="shared" si="1"/>
        <v>0</v>
      </c>
      <c r="C22" s="2"/>
      <c r="D22" s="2"/>
    </row>
    <row r="23" spans="1:4" ht="25.5">
      <c r="A23" s="31" t="s">
        <v>13</v>
      </c>
      <c r="B23" s="1">
        <f t="shared" si="1"/>
        <v>0</v>
      </c>
      <c r="C23" s="2"/>
      <c r="D23" s="2"/>
    </row>
    <row r="24" spans="1:4" ht="63.75">
      <c r="A24" s="31" t="s">
        <v>96</v>
      </c>
      <c r="B24" s="1">
        <f t="shared" si="1"/>
        <v>0</v>
      </c>
      <c r="C24" s="2"/>
      <c r="D24" s="2"/>
    </row>
    <row r="25" spans="1:4" ht="38.25">
      <c r="A25" s="31" t="s">
        <v>14</v>
      </c>
      <c r="B25" s="1">
        <f t="shared" si="1"/>
        <v>0</v>
      </c>
      <c r="C25" s="2"/>
      <c r="D25" s="2"/>
    </row>
    <row r="26" spans="1:4" ht="25.5" customHeight="1">
      <c r="A26" s="23" t="s">
        <v>10</v>
      </c>
      <c r="B26" s="1">
        <f t="shared" si="1"/>
        <v>0</v>
      </c>
      <c r="C26" s="2"/>
      <c r="D26" s="2"/>
    </row>
    <row r="27" spans="1:4" ht="40.5" customHeight="1">
      <c r="A27" s="23" t="s">
        <v>9</v>
      </c>
      <c r="B27" s="1">
        <f t="shared" si="1"/>
        <v>4665.84</v>
      </c>
      <c r="C27" s="2">
        <v>4665.84</v>
      </c>
      <c r="D27" s="2"/>
    </row>
    <row r="28" spans="1:4" ht="25.5">
      <c r="A28" s="23" t="s">
        <v>98</v>
      </c>
      <c r="B28" s="1">
        <f t="shared" si="1"/>
        <v>0</v>
      </c>
      <c r="C28" s="2"/>
      <c r="D28" s="2"/>
    </row>
    <row r="29" spans="1:4" ht="12.75">
      <c r="A29" s="30" t="s">
        <v>6</v>
      </c>
      <c r="B29" s="25">
        <f>B31+B32+B54+B56+B57+B58+B59+B60+B61+B62+B63+B44+B45</f>
        <v>18051509.64</v>
      </c>
      <c r="C29" s="25">
        <f>C31+C32+C54+C56+C57+C58+C59+C60+C61+C62+C63+C44+C45</f>
        <v>18051509.64</v>
      </c>
      <c r="D29" s="25">
        <f>D31+D32+D54+D56+D57+D58+D59+D60+D61+D62+D63+D44+D45</f>
        <v>0</v>
      </c>
    </row>
    <row r="30" spans="1:4" ht="12.75">
      <c r="A30" s="30" t="s">
        <v>1</v>
      </c>
      <c r="B30" s="1"/>
      <c r="C30" s="1"/>
      <c r="D30" s="1"/>
    </row>
    <row r="31" spans="1:4" ht="25.5">
      <c r="A31" s="30" t="s">
        <v>100</v>
      </c>
      <c r="B31" s="25">
        <f>SUM(C31:D31)</f>
        <v>16563309.64</v>
      </c>
      <c r="C31" s="25">
        <v>16563309.64</v>
      </c>
      <c r="D31" s="25">
        <f>SUM(E31:F31)</f>
        <v>0</v>
      </c>
    </row>
    <row r="32" spans="1:4" ht="12.75">
      <c r="A32" s="30" t="s">
        <v>104</v>
      </c>
      <c r="B32" s="25">
        <f>SUM(B34:B43)</f>
        <v>708200</v>
      </c>
      <c r="C32" s="25">
        <f>SUM(C34:C43)</f>
        <v>708200</v>
      </c>
      <c r="D32" s="25">
        <f>SUM(D34:D43)</f>
        <v>0</v>
      </c>
    </row>
    <row r="33" spans="1:4" ht="12.75">
      <c r="A33" s="30" t="s">
        <v>1</v>
      </c>
      <c r="B33" s="1"/>
      <c r="C33" s="1"/>
      <c r="D33" s="1"/>
    </row>
    <row r="34" spans="1:4" ht="12.75">
      <c r="A34" s="37" t="s">
        <v>116</v>
      </c>
      <c r="B34" s="1">
        <f aca="true" t="shared" si="2" ref="B34:B45">SUM(C34:D34)</f>
        <v>600000</v>
      </c>
      <c r="C34" s="2">
        <v>600000</v>
      </c>
      <c r="D34" s="2"/>
    </row>
    <row r="35" spans="1:4" ht="12.75">
      <c r="A35" s="37" t="s">
        <v>117</v>
      </c>
      <c r="B35" s="1">
        <f t="shared" si="2"/>
        <v>59400</v>
      </c>
      <c r="C35" s="2">
        <v>59400</v>
      </c>
      <c r="D35" s="2"/>
    </row>
    <row r="36" spans="1:4" ht="12.75">
      <c r="A36" s="37" t="s">
        <v>118</v>
      </c>
      <c r="B36" s="1">
        <f t="shared" si="2"/>
        <v>8500</v>
      </c>
      <c r="C36" s="2">
        <v>8500</v>
      </c>
      <c r="D36" s="2"/>
    </row>
    <row r="37" spans="1:4" ht="12.75">
      <c r="A37" s="37" t="s">
        <v>119</v>
      </c>
      <c r="B37" s="1">
        <f t="shared" si="2"/>
        <v>7800</v>
      </c>
      <c r="C37" s="2">
        <v>7800</v>
      </c>
      <c r="D37" s="2"/>
    </row>
    <row r="38" spans="1:4" ht="63.75">
      <c r="A38" s="37" t="s">
        <v>121</v>
      </c>
      <c r="B38" s="1">
        <f t="shared" si="2"/>
        <v>32500</v>
      </c>
      <c r="C38" s="2">
        <v>32500</v>
      </c>
      <c r="D38" s="2"/>
    </row>
    <row r="39" spans="1:4" ht="76.5">
      <c r="A39" s="38" t="s">
        <v>120</v>
      </c>
      <c r="B39" s="1">
        <f t="shared" si="2"/>
        <v>0</v>
      </c>
      <c r="C39" s="2"/>
      <c r="D39" s="2"/>
    </row>
    <row r="40" spans="1:4" ht="76.5">
      <c r="A40" s="37" t="s">
        <v>122</v>
      </c>
      <c r="B40" s="1">
        <f t="shared" si="2"/>
        <v>0</v>
      </c>
      <c r="C40" s="2"/>
      <c r="D40" s="2"/>
    </row>
    <row r="41" spans="1:4" ht="12.75">
      <c r="A41" s="31" t="s">
        <v>15</v>
      </c>
      <c r="B41" s="1">
        <f t="shared" si="2"/>
        <v>0</v>
      </c>
      <c r="C41" s="2"/>
      <c r="D41" s="2"/>
    </row>
    <row r="42" spans="1:4" ht="12.75">
      <c r="A42" s="31" t="s">
        <v>15</v>
      </c>
      <c r="B42" s="1">
        <f t="shared" si="2"/>
        <v>0</v>
      </c>
      <c r="C42" s="2"/>
      <c r="D42" s="2"/>
    </row>
    <row r="43" spans="1:4" ht="12.75">
      <c r="A43" s="31" t="s">
        <v>15</v>
      </c>
      <c r="B43" s="1">
        <f t="shared" si="2"/>
        <v>0</v>
      </c>
      <c r="C43" s="2"/>
      <c r="D43" s="2"/>
    </row>
    <row r="44" spans="1:4" ht="38.25">
      <c r="A44" s="31" t="s">
        <v>92</v>
      </c>
      <c r="B44" s="1">
        <f t="shared" si="2"/>
        <v>0</v>
      </c>
      <c r="C44" s="2"/>
      <c r="D44" s="2"/>
    </row>
    <row r="45" spans="1:4" ht="38.25">
      <c r="A45" s="31" t="s">
        <v>91</v>
      </c>
      <c r="B45" s="1">
        <f t="shared" si="2"/>
        <v>780000</v>
      </c>
      <c r="C45" s="2">
        <v>780000</v>
      </c>
      <c r="D45" s="2"/>
    </row>
    <row r="46" spans="1:4" ht="12.75" hidden="1">
      <c r="A46" s="31" t="s">
        <v>8</v>
      </c>
      <c r="B46" s="1">
        <f aca="true" t="shared" si="3" ref="B46:B53">SUM(C46:D46)</f>
        <v>0</v>
      </c>
      <c r="C46" s="2"/>
      <c r="D46" s="2"/>
    </row>
    <row r="47" spans="1:4" ht="12.75" hidden="1">
      <c r="A47" s="31" t="s">
        <v>8</v>
      </c>
      <c r="B47" s="1">
        <f t="shared" si="3"/>
        <v>0</v>
      </c>
      <c r="C47" s="2"/>
      <c r="D47" s="2"/>
    </row>
    <row r="48" spans="1:4" ht="12.75" hidden="1">
      <c r="A48" s="31" t="s">
        <v>8</v>
      </c>
      <c r="B48" s="1">
        <f t="shared" si="3"/>
        <v>0</v>
      </c>
      <c r="C48" s="2"/>
      <c r="D48" s="2"/>
    </row>
    <row r="49" spans="1:4" ht="12.75" hidden="1">
      <c r="A49" s="31" t="s">
        <v>8</v>
      </c>
      <c r="B49" s="1">
        <f t="shared" si="3"/>
        <v>0</v>
      </c>
      <c r="C49" s="2"/>
      <c r="D49" s="2"/>
    </row>
    <row r="50" spans="1:4" ht="12.75" hidden="1">
      <c r="A50" s="31" t="s">
        <v>8</v>
      </c>
      <c r="B50" s="1">
        <f t="shared" si="3"/>
        <v>0</v>
      </c>
      <c r="C50" s="2"/>
      <c r="D50" s="2"/>
    </row>
    <row r="51" spans="1:4" ht="12.75" hidden="1">
      <c r="A51" s="31" t="s">
        <v>8</v>
      </c>
      <c r="B51" s="1">
        <f t="shared" si="3"/>
        <v>0</v>
      </c>
      <c r="C51" s="2"/>
      <c r="D51" s="2"/>
    </row>
    <row r="52" spans="1:4" ht="12.75" hidden="1">
      <c r="A52" s="31" t="s">
        <v>8</v>
      </c>
      <c r="B52" s="1">
        <f t="shared" si="3"/>
        <v>0</v>
      </c>
      <c r="C52" s="2"/>
      <c r="D52" s="2"/>
    </row>
    <row r="53" spans="1:4" ht="12.75" hidden="1">
      <c r="A53" s="31" t="s">
        <v>8</v>
      </c>
      <c r="B53" s="1">
        <f t="shared" si="3"/>
        <v>0</v>
      </c>
      <c r="C53" s="2"/>
      <c r="D53" s="2"/>
    </row>
    <row r="54" spans="1:4" ht="25.5">
      <c r="A54" s="31" t="s">
        <v>105</v>
      </c>
      <c r="B54" s="1">
        <f aca="true" t="shared" si="4" ref="B54:B63">SUM(C54:D54)</f>
        <v>0</v>
      </c>
      <c r="C54" s="2"/>
      <c r="D54" s="2"/>
    </row>
    <row r="55" spans="1:4" ht="25.5">
      <c r="A55" s="31" t="s">
        <v>90</v>
      </c>
      <c r="B55" s="1">
        <f t="shared" si="4"/>
        <v>0</v>
      </c>
      <c r="C55" s="2"/>
      <c r="D55" s="2"/>
    </row>
    <row r="56" spans="1:4" ht="33" customHeight="1">
      <c r="A56" s="31" t="s">
        <v>93</v>
      </c>
      <c r="B56" s="1">
        <f t="shared" si="4"/>
        <v>0</v>
      </c>
      <c r="C56" s="2"/>
      <c r="D56" s="2"/>
    </row>
    <row r="57" spans="1:4" ht="30" customHeight="1">
      <c r="A57" s="31" t="s">
        <v>94</v>
      </c>
      <c r="B57" s="1">
        <f t="shared" si="4"/>
        <v>0</v>
      </c>
      <c r="C57" s="2"/>
      <c r="D57" s="2"/>
    </row>
    <row r="58" spans="1:4" ht="63.75">
      <c r="A58" s="31" t="s">
        <v>97</v>
      </c>
      <c r="B58" s="1">
        <f t="shared" si="4"/>
        <v>0</v>
      </c>
      <c r="C58" s="2"/>
      <c r="D58" s="2"/>
    </row>
    <row r="59" spans="1:4" ht="38.25">
      <c r="A59" s="31" t="s">
        <v>14</v>
      </c>
      <c r="B59" s="1">
        <f t="shared" si="4"/>
        <v>0</v>
      </c>
      <c r="C59" s="2"/>
      <c r="D59" s="2"/>
    </row>
    <row r="60" spans="1:4" ht="30" customHeight="1">
      <c r="A60" s="23" t="s">
        <v>95</v>
      </c>
      <c r="B60" s="1">
        <f t="shared" si="4"/>
        <v>0</v>
      </c>
      <c r="C60" s="2"/>
      <c r="D60" s="2"/>
    </row>
    <row r="61" spans="1:4" ht="42" customHeight="1">
      <c r="A61" s="23" t="s">
        <v>9</v>
      </c>
      <c r="B61" s="1">
        <f t="shared" si="4"/>
        <v>0</v>
      </c>
      <c r="C61" s="4"/>
      <c r="D61" s="4"/>
    </row>
    <row r="62" spans="1:4" ht="25.5">
      <c r="A62" s="34" t="s">
        <v>98</v>
      </c>
      <c r="B62" s="1">
        <f t="shared" si="4"/>
        <v>0</v>
      </c>
      <c r="C62" s="27"/>
      <c r="D62" s="4"/>
    </row>
    <row r="63" spans="1:4" ht="12.75">
      <c r="A63" s="24" t="s">
        <v>88</v>
      </c>
      <c r="B63" s="1">
        <f t="shared" si="4"/>
        <v>0</v>
      </c>
      <c r="C63" s="32"/>
      <c r="D63" s="32"/>
    </row>
  </sheetData>
  <sheetProtection/>
  <mergeCells count="4">
    <mergeCell ref="A1:D1"/>
    <mergeCell ref="A2:A3"/>
    <mergeCell ref="B2:B3"/>
    <mergeCell ref="C2:D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9"/>
  <sheetViews>
    <sheetView view="pageBreakPreview" zoomScale="80" zoomScaleSheetLayoutView="80" zoomScalePageLayoutView="0" workbookViewId="0" topLeftCell="A1">
      <selection activeCell="M46" sqref="M46"/>
    </sheetView>
  </sheetViews>
  <sheetFormatPr defaultColWidth="9.00390625" defaultRowHeight="12.75"/>
  <cols>
    <col min="1" max="1" width="26.00390625" style="16" customWidth="1"/>
    <col min="2" max="2" width="11.875" style="16" customWidth="1"/>
    <col min="3" max="3" width="13.125" style="21" customWidth="1"/>
    <col min="4" max="4" width="13.375" style="21" customWidth="1"/>
    <col min="5" max="5" width="13.125" style="21" customWidth="1"/>
    <col min="6" max="6" width="11.875" style="21" customWidth="1"/>
    <col min="7" max="7" width="14.75390625" style="21" customWidth="1"/>
    <col min="8" max="8" width="10.875" style="21" customWidth="1"/>
    <col min="9" max="9" width="10.375" style="21" customWidth="1"/>
    <col min="10" max="10" width="10.75390625" style="21" customWidth="1"/>
    <col min="11" max="11" width="15.625" style="21" customWidth="1"/>
    <col min="12" max="12" width="11.75390625" style="21" customWidth="1"/>
    <col min="13" max="13" width="13.25390625" style="21" customWidth="1"/>
    <col min="14" max="14" width="10.875" style="21" customWidth="1"/>
    <col min="15" max="15" width="11.125" style="21" customWidth="1"/>
    <col min="16" max="16" width="14.125" style="21" customWidth="1"/>
    <col min="17" max="17" width="12.375" style="16" bestFit="1" customWidth="1"/>
    <col min="18" max="16384" width="9.125" style="16" customWidth="1"/>
  </cols>
  <sheetData>
    <row r="2" spans="2:16" ht="15.75">
      <c r="B2" s="41" t="s">
        <v>128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4" spans="1:16" ht="12.75">
      <c r="A4" s="42" t="s">
        <v>16</v>
      </c>
      <c r="B4" s="42" t="s">
        <v>17</v>
      </c>
      <c r="C4" s="43" t="s">
        <v>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ht="180.75" customHeight="1">
      <c r="A5" s="42"/>
      <c r="B5" s="42"/>
      <c r="C5" s="5" t="s">
        <v>2</v>
      </c>
      <c r="D5" s="5" t="s">
        <v>11</v>
      </c>
      <c r="E5" s="5" t="s">
        <v>18</v>
      </c>
      <c r="F5" s="36" t="s">
        <v>108</v>
      </c>
      <c r="G5" s="36" t="s">
        <v>109</v>
      </c>
      <c r="H5" s="5" t="s">
        <v>110</v>
      </c>
      <c r="I5" s="5" t="s">
        <v>111</v>
      </c>
      <c r="J5" s="5" t="s">
        <v>112</v>
      </c>
      <c r="K5" s="5" t="s">
        <v>113</v>
      </c>
      <c r="L5" s="5" t="s">
        <v>99</v>
      </c>
      <c r="M5" s="5" t="s">
        <v>114</v>
      </c>
      <c r="N5" s="5" t="s">
        <v>115</v>
      </c>
      <c r="O5" s="5" t="s">
        <v>19</v>
      </c>
      <c r="P5" s="5" t="s">
        <v>123</v>
      </c>
      <c r="Q5" s="17"/>
    </row>
    <row r="6" spans="1:17" s="19" customFormat="1" ht="12.75">
      <c r="A6" s="6" t="s">
        <v>20</v>
      </c>
      <c r="B6" s="7"/>
      <c r="C6" s="8">
        <f>D6+E6+F6+G6+H6+I6+J6+K6+L6+M6+N6+O6+P6</f>
        <v>18162870.93</v>
      </c>
      <c r="D6" s="8">
        <f>D8+D27+D50+D37+D59</f>
        <v>16563309.64</v>
      </c>
      <c r="E6" s="8">
        <f aca="true" t="shared" si="0" ref="E6:P6">E8+E18+E27+E50+E37+E59</f>
        <v>708200</v>
      </c>
      <c r="F6" s="8">
        <f t="shared" si="0"/>
        <v>0</v>
      </c>
      <c r="G6" s="8">
        <f t="shared" si="0"/>
        <v>806695.45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65000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19665.84</v>
      </c>
      <c r="P6" s="8">
        <f t="shared" si="0"/>
        <v>0</v>
      </c>
      <c r="Q6" s="18"/>
    </row>
    <row r="7" spans="1:16" ht="12.75">
      <c r="A7" s="9" t="s">
        <v>1</v>
      </c>
      <c r="B7" s="10"/>
      <c r="C7" s="8">
        <f aca="true" t="shared" si="1" ref="C7:C59">D7+E7+F7+G7+H7+I7+J7+K7+L7+M7+N7+O7+P7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9" customFormat="1" ht="38.25">
      <c r="A8" s="6" t="s">
        <v>21</v>
      </c>
      <c r="B8" s="7">
        <v>210</v>
      </c>
      <c r="C8" s="8">
        <f t="shared" si="1"/>
        <v>15847789.64</v>
      </c>
      <c r="D8" s="8">
        <f>D10+D18+D19</f>
        <v>15457789.64</v>
      </c>
      <c r="E8" s="8">
        <f aca="true" t="shared" si="2" ref="E8:P8">E10+E19</f>
        <v>0</v>
      </c>
      <c r="F8" s="8">
        <f t="shared" si="2"/>
        <v>0</v>
      </c>
      <c r="G8" s="8">
        <f t="shared" si="2"/>
        <v>390000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</row>
    <row r="9" spans="1:16" ht="12.75">
      <c r="A9" s="9" t="s">
        <v>22</v>
      </c>
      <c r="B9" s="10"/>
      <c r="C9" s="8">
        <f t="shared" si="1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9" t="s">
        <v>23</v>
      </c>
      <c r="B10" s="10">
        <v>211</v>
      </c>
      <c r="C10" s="8">
        <f t="shared" si="1"/>
        <v>12175222.8</v>
      </c>
      <c r="D10" s="11">
        <f aca="true" t="shared" si="3" ref="D10:P10">SUM(D11:D17)</f>
        <v>11875222.8</v>
      </c>
      <c r="E10" s="11">
        <f t="shared" si="3"/>
        <v>0</v>
      </c>
      <c r="F10" s="11">
        <f t="shared" si="3"/>
        <v>0</v>
      </c>
      <c r="G10" s="11">
        <f t="shared" si="3"/>
        <v>300000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0</v>
      </c>
      <c r="P10" s="11">
        <f t="shared" si="3"/>
        <v>0</v>
      </c>
    </row>
    <row r="11" spans="1:16" ht="25.5">
      <c r="A11" s="9" t="s">
        <v>57</v>
      </c>
      <c r="B11" s="10" t="s">
        <v>58</v>
      </c>
      <c r="C11" s="8">
        <f t="shared" si="1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</row>
    <row r="12" spans="1:16" ht="12.75">
      <c r="A12" s="9" t="s">
        <v>59</v>
      </c>
      <c r="B12" s="10" t="s">
        <v>60</v>
      </c>
      <c r="C12" s="8">
        <f t="shared" si="1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ht="25.5">
      <c r="A13" s="9" t="s">
        <v>61</v>
      </c>
      <c r="B13" s="10" t="s">
        <v>62</v>
      </c>
      <c r="C13" s="8">
        <f t="shared" si="1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</row>
    <row r="14" spans="1:16" ht="25.5">
      <c r="A14" s="9" t="s">
        <v>63</v>
      </c>
      <c r="B14" s="10" t="s">
        <v>64</v>
      </c>
      <c r="C14" s="8">
        <f t="shared" si="1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ht="25.5">
      <c r="A15" s="9" t="s">
        <v>65</v>
      </c>
      <c r="B15" s="10" t="s">
        <v>66</v>
      </c>
      <c r="C15" s="8">
        <f t="shared" si="1"/>
        <v>5673906</v>
      </c>
      <c r="D15" s="12">
        <v>5535456</v>
      </c>
      <c r="E15" s="12"/>
      <c r="F15" s="12"/>
      <c r="G15" s="12">
        <v>138450</v>
      </c>
      <c r="H15" s="12"/>
      <c r="I15" s="12"/>
      <c r="J15" s="12"/>
      <c r="K15" s="12"/>
      <c r="L15" s="12"/>
      <c r="M15" s="12"/>
      <c r="N15" s="12"/>
      <c r="O15" s="12"/>
      <c r="P15" s="11"/>
    </row>
    <row r="16" spans="1:16" ht="38.25">
      <c r="A16" s="9" t="s">
        <v>67</v>
      </c>
      <c r="B16" s="10" t="s">
        <v>68</v>
      </c>
      <c r="C16" s="8">
        <f t="shared" si="1"/>
        <v>696000</v>
      </c>
      <c r="D16" s="12">
        <v>626400</v>
      </c>
      <c r="E16" s="12"/>
      <c r="F16" s="12"/>
      <c r="G16" s="12">
        <v>69600</v>
      </c>
      <c r="H16" s="12"/>
      <c r="I16" s="12"/>
      <c r="J16" s="12"/>
      <c r="K16" s="12"/>
      <c r="L16" s="12"/>
      <c r="M16" s="12"/>
      <c r="N16" s="12"/>
      <c r="O16" s="12"/>
      <c r="P16" s="11"/>
    </row>
    <row r="17" spans="1:16" ht="25.5">
      <c r="A17" s="9" t="s">
        <v>69</v>
      </c>
      <c r="B17" s="10" t="s">
        <v>70</v>
      </c>
      <c r="C17" s="8">
        <f t="shared" si="1"/>
        <v>5805316.8</v>
      </c>
      <c r="D17" s="12">
        <v>5713366.8</v>
      </c>
      <c r="E17" s="12"/>
      <c r="F17" s="12"/>
      <c r="G17" s="12">
        <v>91950</v>
      </c>
      <c r="H17" s="12"/>
      <c r="I17" s="12"/>
      <c r="J17" s="12"/>
      <c r="K17" s="12"/>
      <c r="L17" s="12"/>
      <c r="M17" s="12"/>
      <c r="N17" s="12"/>
      <c r="O17" s="12"/>
      <c r="P17" s="11"/>
    </row>
    <row r="18" spans="1:16" ht="12.75">
      <c r="A18" s="9" t="s">
        <v>24</v>
      </c>
      <c r="B18" s="10">
        <v>212</v>
      </c>
      <c r="C18" s="8">
        <f t="shared" si="1"/>
        <v>20000</v>
      </c>
      <c r="D18" s="12">
        <v>20000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1"/>
    </row>
    <row r="19" spans="1:16" ht="25.5">
      <c r="A19" s="9" t="s">
        <v>25</v>
      </c>
      <c r="B19" s="10">
        <v>213</v>
      </c>
      <c r="C19" s="8">
        <f t="shared" si="1"/>
        <v>3652566.84</v>
      </c>
      <c r="D19" s="11">
        <f aca="true" t="shared" si="4" ref="D19:P19">SUM(D20:D26)</f>
        <v>3562566.84</v>
      </c>
      <c r="E19" s="11">
        <f t="shared" si="4"/>
        <v>0</v>
      </c>
      <c r="F19" s="11">
        <f t="shared" si="4"/>
        <v>0</v>
      </c>
      <c r="G19" s="11">
        <f t="shared" si="4"/>
        <v>90000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</row>
    <row r="20" spans="1:16" ht="38.25">
      <c r="A20" s="9" t="s">
        <v>71</v>
      </c>
      <c r="B20" s="10" t="s">
        <v>72</v>
      </c>
      <c r="C20" s="8">
        <f t="shared" si="1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</row>
    <row r="21" spans="1:16" ht="25.5">
      <c r="A21" s="9" t="s">
        <v>74</v>
      </c>
      <c r="B21" s="10" t="s">
        <v>73</v>
      </c>
      <c r="C21" s="8">
        <f t="shared" si="1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</row>
    <row r="22" spans="1:16" ht="38.25">
      <c r="A22" s="9" t="s">
        <v>75</v>
      </c>
      <c r="B22" s="10" t="s">
        <v>76</v>
      </c>
      <c r="C22" s="8">
        <f t="shared" si="1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1"/>
    </row>
    <row r="23" spans="1:16" ht="38.25">
      <c r="A23" s="9" t="s">
        <v>77</v>
      </c>
      <c r="B23" s="10" t="s">
        <v>78</v>
      </c>
      <c r="C23" s="8">
        <f t="shared" si="1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1"/>
    </row>
    <row r="24" spans="1:16" ht="38.25">
      <c r="A24" s="9" t="s">
        <v>79</v>
      </c>
      <c r="B24" s="10" t="s">
        <v>84</v>
      </c>
      <c r="C24" s="8">
        <f t="shared" si="1"/>
        <v>1702171.8</v>
      </c>
      <c r="D24" s="12">
        <v>1660636.8</v>
      </c>
      <c r="E24" s="12"/>
      <c r="F24" s="12"/>
      <c r="G24" s="12">
        <v>41535</v>
      </c>
      <c r="H24" s="12"/>
      <c r="I24" s="12"/>
      <c r="J24" s="12"/>
      <c r="K24" s="12"/>
      <c r="L24" s="12"/>
      <c r="M24" s="12"/>
      <c r="N24" s="12"/>
      <c r="O24" s="12"/>
      <c r="P24" s="11"/>
    </row>
    <row r="25" spans="1:16" ht="38.25">
      <c r="A25" s="9" t="s">
        <v>80</v>
      </c>
      <c r="B25" s="10" t="s">
        <v>83</v>
      </c>
      <c r="C25" s="8">
        <f t="shared" si="1"/>
        <v>208800</v>
      </c>
      <c r="D25" s="12">
        <v>187920</v>
      </c>
      <c r="E25" s="12"/>
      <c r="F25" s="12"/>
      <c r="G25" s="12">
        <v>20880</v>
      </c>
      <c r="H25" s="12"/>
      <c r="I25" s="12"/>
      <c r="J25" s="12"/>
      <c r="K25" s="12"/>
      <c r="L25" s="12"/>
      <c r="M25" s="12"/>
      <c r="N25" s="12"/>
      <c r="O25" s="12"/>
      <c r="P25" s="11"/>
    </row>
    <row r="26" spans="1:16" ht="38.25">
      <c r="A26" s="9" t="s">
        <v>81</v>
      </c>
      <c r="B26" s="10" t="s">
        <v>82</v>
      </c>
      <c r="C26" s="8">
        <f t="shared" si="1"/>
        <v>1741595.04</v>
      </c>
      <c r="D26" s="12">
        <v>1714010.04</v>
      </c>
      <c r="E26" s="12"/>
      <c r="F26" s="12"/>
      <c r="G26" s="12">
        <v>27585</v>
      </c>
      <c r="H26" s="12"/>
      <c r="I26" s="12"/>
      <c r="J26" s="12"/>
      <c r="K26" s="12"/>
      <c r="L26" s="12"/>
      <c r="M26" s="12"/>
      <c r="N26" s="12"/>
      <c r="O26" s="12"/>
      <c r="P26" s="11"/>
    </row>
    <row r="27" spans="1:16" s="19" customFormat="1" ht="12.75">
      <c r="A27" s="6" t="s">
        <v>26</v>
      </c>
      <c r="B27" s="7">
        <v>220</v>
      </c>
      <c r="C27" s="8">
        <f t="shared" si="1"/>
        <v>1708020</v>
      </c>
      <c r="D27" s="8">
        <f aca="true" t="shared" si="5" ref="D27:P27">D29+D30+D31+D32+D33+D34</f>
        <v>820520</v>
      </c>
      <c r="E27" s="8">
        <f t="shared" si="5"/>
        <v>632500</v>
      </c>
      <c r="F27" s="8">
        <f t="shared" si="5"/>
        <v>0</v>
      </c>
      <c r="G27" s="8">
        <f t="shared" si="5"/>
        <v>190000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65000</v>
      </c>
      <c r="L27" s="8">
        <f t="shared" si="5"/>
        <v>0</v>
      </c>
      <c r="M27" s="8">
        <f t="shared" si="5"/>
        <v>0</v>
      </c>
      <c r="N27" s="8">
        <f t="shared" si="5"/>
        <v>0</v>
      </c>
      <c r="O27" s="8">
        <f t="shared" si="5"/>
        <v>0</v>
      </c>
      <c r="P27" s="8">
        <f t="shared" si="5"/>
        <v>0</v>
      </c>
    </row>
    <row r="28" spans="1:16" ht="12.75">
      <c r="A28" s="9" t="s">
        <v>22</v>
      </c>
      <c r="B28" s="10"/>
      <c r="C28" s="8">
        <f t="shared" si="1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9" t="s">
        <v>27</v>
      </c>
      <c r="B29" s="10">
        <v>221</v>
      </c>
      <c r="C29" s="8">
        <f t="shared" si="1"/>
        <v>125000</v>
      </c>
      <c r="D29" s="12">
        <v>110000</v>
      </c>
      <c r="E29" s="12"/>
      <c r="F29" s="12"/>
      <c r="G29" s="12">
        <v>15000</v>
      </c>
      <c r="H29" s="12"/>
      <c r="I29" s="12"/>
      <c r="J29" s="12"/>
      <c r="K29" s="12"/>
      <c r="L29" s="12"/>
      <c r="M29" s="12"/>
      <c r="N29" s="12"/>
      <c r="O29" s="12"/>
      <c r="P29" s="11"/>
    </row>
    <row r="30" spans="1:16" ht="12.75">
      <c r="A30" s="9" t="s">
        <v>28</v>
      </c>
      <c r="B30" s="10">
        <v>222</v>
      </c>
      <c r="C30" s="8">
        <f t="shared" si="1"/>
        <v>48000</v>
      </c>
      <c r="D30" s="12">
        <v>45000</v>
      </c>
      <c r="E30" s="12"/>
      <c r="F30" s="12"/>
      <c r="G30" s="12">
        <v>3000</v>
      </c>
      <c r="H30" s="12"/>
      <c r="I30" s="12"/>
      <c r="J30" s="12"/>
      <c r="K30" s="12"/>
      <c r="L30" s="12"/>
      <c r="M30" s="12"/>
      <c r="N30" s="12"/>
      <c r="O30" s="12"/>
      <c r="P30" s="11"/>
    </row>
    <row r="31" spans="1:16" ht="12.75">
      <c r="A31" s="9" t="s">
        <v>29</v>
      </c>
      <c r="B31" s="10">
        <v>223</v>
      </c>
      <c r="C31" s="8">
        <f t="shared" si="1"/>
        <v>600000</v>
      </c>
      <c r="D31" s="12"/>
      <c r="E31" s="12">
        <v>600000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</row>
    <row r="32" spans="1:16" ht="25.5">
      <c r="A32" s="9" t="s">
        <v>30</v>
      </c>
      <c r="B32" s="10">
        <v>224</v>
      </c>
      <c r="C32" s="8">
        <f t="shared" si="1"/>
        <v>96000</v>
      </c>
      <c r="D32" s="12">
        <v>41000</v>
      </c>
      <c r="E32" s="12"/>
      <c r="F32" s="12"/>
      <c r="G32" s="12">
        <v>55000</v>
      </c>
      <c r="H32" s="12"/>
      <c r="I32" s="12"/>
      <c r="J32" s="12"/>
      <c r="K32" s="12"/>
      <c r="L32" s="12"/>
      <c r="M32" s="12"/>
      <c r="N32" s="12"/>
      <c r="O32" s="12"/>
      <c r="P32" s="11"/>
    </row>
    <row r="33" spans="1:16" ht="25.5">
      <c r="A33" s="9" t="s">
        <v>31</v>
      </c>
      <c r="B33" s="10">
        <v>225</v>
      </c>
      <c r="C33" s="8">
        <f t="shared" si="1"/>
        <v>170500</v>
      </c>
      <c r="D33" s="12">
        <v>60000</v>
      </c>
      <c r="E33" s="12">
        <v>32500</v>
      </c>
      <c r="F33" s="12"/>
      <c r="G33" s="12">
        <v>78000</v>
      </c>
      <c r="H33" s="12"/>
      <c r="I33" s="12"/>
      <c r="J33" s="12"/>
      <c r="K33" s="12"/>
      <c r="L33" s="12"/>
      <c r="M33" s="12"/>
      <c r="N33" s="12"/>
      <c r="O33" s="12"/>
      <c r="P33" s="11"/>
    </row>
    <row r="34" spans="1:16" ht="12.75">
      <c r="A34" s="9" t="s">
        <v>32</v>
      </c>
      <c r="B34" s="10">
        <v>226</v>
      </c>
      <c r="C34" s="8">
        <f t="shared" si="1"/>
        <v>668520</v>
      </c>
      <c r="D34" s="11">
        <v>564520</v>
      </c>
      <c r="E34" s="11">
        <f aca="true" t="shared" si="6" ref="E34:P34">SUM(E35:E36)</f>
        <v>0</v>
      </c>
      <c r="F34" s="11">
        <f t="shared" si="6"/>
        <v>0</v>
      </c>
      <c r="G34" s="11">
        <v>39000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v>65000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11">
        <f t="shared" si="6"/>
        <v>0</v>
      </c>
      <c r="P34" s="11">
        <f t="shared" si="6"/>
        <v>0</v>
      </c>
    </row>
    <row r="35" spans="1:16" ht="25.5">
      <c r="A35" s="9" t="s">
        <v>33</v>
      </c>
      <c r="B35" s="10" t="s">
        <v>124</v>
      </c>
      <c r="C35" s="8">
        <f t="shared" si="1"/>
        <v>90000</v>
      </c>
      <c r="D35" s="12">
        <v>90000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/>
    </row>
    <row r="36" spans="1:16" ht="12.75">
      <c r="A36" s="9" t="s">
        <v>34</v>
      </c>
      <c r="B36" s="10" t="s">
        <v>125</v>
      </c>
      <c r="C36" s="8">
        <f t="shared" si="1"/>
        <v>258000</v>
      </c>
      <c r="D36" s="12">
        <v>258000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</row>
    <row r="37" spans="1:16" ht="12.75">
      <c r="A37" s="9" t="s">
        <v>35</v>
      </c>
      <c r="B37" s="10">
        <v>290</v>
      </c>
      <c r="C37" s="8">
        <f t="shared" si="1"/>
        <v>150365.84</v>
      </c>
      <c r="D37" s="11">
        <f aca="true" t="shared" si="7" ref="D37:P37">SUM(D45:D49)+D39</f>
        <v>35000</v>
      </c>
      <c r="E37" s="11">
        <f t="shared" si="7"/>
        <v>75700</v>
      </c>
      <c r="F37" s="11">
        <f t="shared" si="7"/>
        <v>0</v>
      </c>
      <c r="G37" s="11">
        <f t="shared" si="7"/>
        <v>20000</v>
      </c>
      <c r="H37" s="11">
        <f t="shared" si="7"/>
        <v>0</v>
      </c>
      <c r="I37" s="11">
        <f t="shared" si="7"/>
        <v>0</v>
      </c>
      <c r="J37" s="11">
        <f t="shared" si="7"/>
        <v>0</v>
      </c>
      <c r="K37" s="11">
        <f t="shared" si="7"/>
        <v>0</v>
      </c>
      <c r="L37" s="11">
        <f t="shared" si="7"/>
        <v>0</v>
      </c>
      <c r="M37" s="11">
        <f t="shared" si="7"/>
        <v>0</v>
      </c>
      <c r="N37" s="11">
        <f t="shared" si="7"/>
        <v>0</v>
      </c>
      <c r="O37" s="11">
        <f t="shared" si="7"/>
        <v>19665.84</v>
      </c>
      <c r="P37" s="11">
        <f t="shared" si="7"/>
        <v>0</v>
      </c>
    </row>
    <row r="38" spans="1:16" ht="12.75">
      <c r="A38" s="9" t="s">
        <v>22</v>
      </c>
      <c r="B38" s="10"/>
      <c r="C38" s="8">
        <f t="shared" si="1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.75">
      <c r="A39" s="9" t="s">
        <v>36</v>
      </c>
      <c r="B39" s="10">
        <v>290</v>
      </c>
      <c r="C39" s="8">
        <f t="shared" si="1"/>
        <v>79539</v>
      </c>
      <c r="D39" s="35">
        <f aca="true" t="shared" si="8" ref="D39:P39">SUM(D41:D44)</f>
        <v>0</v>
      </c>
      <c r="E39" s="35">
        <f t="shared" si="8"/>
        <v>75700</v>
      </c>
      <c r="F39" s="35">
        <f t="shared" si="8"/>
        <v>0</v>
      </c>
      <c r="G39" s="35">
        <f t="shared" si="8"/>
        <v>3839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5">
        <f t="shared" si="8"/>
        <v>0</v>
      </c>
      <c r="L39" s="35">
        <f t="shared" si="8"/>
        <v>0</v>
      </c>
      <c r="M39" s="35">
        <f t="shared" si="8"/>
        <v>0</v>
      </c>
      <c r="N39" s="35">
        <f t="shared" si="8"/>
        <v>0</v>
      </c>
      <c r="O39" s="35">
        <f t="shared" si="8"/>
        <v>0</v>
      </c>
      <c r="P39" s="35">
        <f t="shared" si="8"/>
        <v>0</v>
      </c>
    </row>
    <row r="40" spans="1:16" ht="12.75">
      <c r="A40" s="9" t="s">
        <v>1</v>
      </c>
      <c r="B40" s="10"/>
      <c r="C40" s="8">
        <f t="shared" si="1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2.75">
      <c r="A41" s="9" t="s">
        <v>37</v>
      </c>
      <c r="B41" s="10" t="s">
        <v>38</v>
      </c>
      <c r="C41" s="8">
        <f t="shared" si="1"/>
        <v>59400</v>
      </c>
      <c r="D41" s="12"/>
      <c r="E41" s="12">
        <v>59400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</row>
    <row r="42" spans="1:16" ht="12.75">
      <c r="A42" s="9" t="s">
        <v>39</v>
      </c>
      <c r="B42" s="10" t="s">
        <v>40</v>
      </c>
      <c r="C42" s="8">
        <f t="shared" si="1"/>
        <v>8500</v>
      </c>
      <c r="D42" s="13"/>
      <c r="E42" s="12">
        <v>8500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1"/>
    </row>
    <row r="43" spans="1:16" ht="12.75">
      <c r="A43" s="14" t="s">
        <v>41</v>
      </c>
      <c r="B43" s="10" t="s">
        <v>42</v>
      </c>
      <c r="C43" s="8">
        <f t="shared" si="1"/>
        <v>11639</v>
      </c>
      <c r="D43" s="12"/>
      <c r="E43" s="12">
        <v>7800</v>
      </c>
      <c r="F43" s="12"/>
      <c r="G43" s="12">
        <v>3839</v>
      </c>
      <c r="H43" s="12"/>
      <c r="I43" s="12"/>
      <c r="J43" s="12"/>
      <c r="K43" s="12"/>
      <c r="L43" s="12"/>
      <c r="M43" s="12"/>
      <c r="N43" s="12"/>
      <c r="O43" s="12"/>
      <c r="P43" s="11"/>
    </row>
    <row r="44" spans="1:16" ht="12.75">
      <c r="A44" s="14" t="s">
        <v>43</v>
      </c>
      <c r="B44" s="10">
        <v>290</v>
      </c>
      <c r="C44" s="8">
        <f t="shared" si="1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1"/>
    </row>
    <row r="45" spans="1:16" ht="38.25">
      <c r="A45" s="14" t="s">
        <v>107</v>
      </c>
      <c r="B45" s="10">
        <v>290</v>
      </c>
      <c r="C45" s="8">
        <f t="shared" si="1"/>
        <v>15000</v>
      </c>
      <c r="D45" s="12">
        <v>15000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</row>
    <row r="46" spans="1:16" ht="51">
      <c r="A46" s="14" t="s">
        <v>126</v>
      </c>
      <c r="B46" s="10">
        <v>290</v>
      </c>
      <c r="C46" s="8">
        <f t="shared" si="1"/>
        <v>26665.84</v>
      </c>
      <c r="D46" s="12">
        <v>12000</v>
      </c>
      <c r="E46" s="12"/>
      <c r="F46" s="12"/>
      <c r="G46" s="12">
        <v>10000</v>
      </c>
      <c r="H46" s="12"/>
      <c r="I46" s="12"/>
      <c r="J46" s="12"/>
      <c r="K46" s="12"/>
      <c r="L46" s="12"/>
      <c r="M46" s="12"/>
      <c r="N46" s="12"/>
      <c r="O46" s="12">
        <v>4665.84</v>
      </c>
      <c r="P46" s="11"/>
    </row>
    <row r="47" spans="1:16" ht="25.5">
      <c r="A47" s="14" t="s">
        <v>127</v>
      </c>
      <c r="B47" s="10">
        <v>290</v>
      </c>
      <c r="C47" s="8">
        <f t="shared" si="1"/>
        <v>14161</v>
      </c>
      <c r="D47" s="12">
        <v>8000</v>
      </c>
      <c r="E47" s="12"/>
      <c r="F47" s="12"/>
      <c r="G47" s="12">
        <v>6161</v>
      </c>
      <c r="H47" s="12"/>
      <c r="I47" s="12"/>
      <c r="J47" s="12"/>
      <c r="K47" s="12"/>
      <c r="L47" s="12"/>
      <c r="M47" s="12"/>
      <c r="N47" s="12"/>
      <c r="O47" s="12"/>
      <c r="P47" s="11"/>
    </row>
    <row r="48" spans="1:16" ht="25.5">
      <c r="A48" s="14" t="s">
        <v>130</v>
      </c>
      <c r="B48" s="10">
        <v>290</v>
      </c>
      <c r="C48" s="8">
        <f t="shared" si="1"/>
        <v>15000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15000</v>
      </c>
      <c r="P48" s="11"/>
    </row>
    <row r="49" spans="1:16" ht="12.75">
      <c r="A49" s="14" t="s">
        <v>85</v>
      </c>
      <c r="B49" s="10">
        <v>290</v>
      </c>
      <c r="C49" s="8">
        <f t="shared" si="1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</row>
    <row r="50" spans="1:16" s="19" customFormat="1" ht="25.5">
      <c r="A50" s="6" t="s">
        <v>44</v>
      </c>
      <c r="B50" s="7">
        <v>300</v>
      </c>
      <c r="C50" s="8">
        <f t="shared" si="1"/>
        <v>456695.45</v>
      </c>
      <c r="D50" s="8">
        <f>SUM(D52+D53)</f>
        <v>250000</v>
      </c>
      <c r="E50" s="8">
        <f aca="true" t="shared" si="9" ref="E50:P50">SUM(E52+E53)</f>
        <v>0</v>
      </c>
      <c r="F50" s="8">
        <f t="shared" si="9"/>
        <v>0</v>
      </c>
      <c r="G50" s="8">
        <f t="shared" si="9"/>
        <v>206695.45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0</v>
      </c>
      <c r="P50" s="8">
        <f t="shared" si="9"/>
        <v>0</v>
      </c>
    </row>
    <row r="51" spans="1:16" ht="12.75">
      <c r="A51" s="9" t="s">
        <v>22</v>
      </c>
      <c r="B51" s="10"/>
      <c r="C51" s="8">
        <f t="shared" si="1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25.5">
      <c r="A52" s="9" t="s">
        <v>45</v>
      </c>
      <c r="B52" s="10">
        <v>310</v>
      </c>
      <c r="C52" s="8">
        <f t="shared" si="1"/>
        <v>39000</v>
      </c>
      <c r="D52" s="12"/>
      <c r="E52" s="12"/>
      <c r="F52" s="12"/>
      <c r="G52" s="12">
        <v>39000</v>
      </c>
      <c r="H52" s="12"/>
      <c r="I52" s="12"/>
      <c r="J52" s="12"/>
      <c r="K52" s="12"/>
      <c r="L52" s="12"/>
      <c r="M52" s="12"/>
      <c r="N52" s="12"/>
      <c r="O52" s="12"/>
      <c r="P52" s="11"/>
    </row>
    <row r="53" spans="1:16" ht="25.5">
      <c r="A53" s="9" t="s">
        <v>46</v>
      </c>
      <c r="B53" s="10">
        <v>340</v>
      </c>
      <c r="C53" s="8">
        <f t="shared" si="1"/>
        <v>417695.45</v>
      </c>
      <c r="D53" s="11">
        <f>SUM(D54:D58)</f>
        <v>250000</v>
      </c>
      <c r="E53" s="11">
        <f aca="true" t="shared" si="10" ref="E53:P53">SUM(E54:E58)</f>
        <v>0</v>
      </c>
      <c r="F53" s="11">
        <f t="shared" si="10"/>
        <v>0</v>
      </c>
      <c r="G53" s="11">
        <f t="shared" si="10"/>
        <v>167695.45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1">
        <f t="shared" si="10"/>
        <v>0</v>
      </c>
      <c r="L53" s="11">
        <f t="shared" si="10"/>
        <v>0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</row>
    <row r="54" spans="1:16" ht="38.25">
      <c r="A54" s="9" t="s">
        <v>47</v>
      </c>
      <c r="B54" s="10" t="s">
        <v>48</v>
      </c>
      <c r="C54" s="8">
        <f t="shared" si="1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/>
    </row>
    <row r="55" spans="1:16" ht="12.75">
      <c r="A55" s="9" t="s">
        <v>49</v>
      </c>
      <c r="B55" s="10" t="s">
        <v>50</v>
      </c>
      <c r="C55" s="8">
        <f t="shared" si="1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</row>
    <row r="56" spans="1:16" ht="25.5">
      <c r="A56" s="9" t="s">
        <v>51</v>
      </c>
      <c r="B56" s="10" t="s">
        <v>52</v>
      </c>
      <c r="C56" s="8">
        <f t="shared" si="1"/>
        <v>306695.45</v>
      </c>
      <c r="D56" s="12">
        <v>200000</v>
      </c>
      <c r="E56" s="12"/>
      <c r="F56" s="12"/>
      <c r="G56" s="12">
        <v>106695.45</v>
      </c>
      <c r="H56" s="12"/>
      <c r="I56" s="12"/>
      <c r="J56" s="12"/>
      <c r="K56" s="12"/>
      <c r="L56" s="12"/>
      <c r="M56" s="12"/>
      <c r="N56" s="12"/>
      <c r="O56" s="12"/>
      <c r="P56" s="11"/>
    </row>
    <row r="57" spans="1:16" ht="25.5">
      <c r="A57" s="9" t="s">
        <v>53</v>
      </c>
      <c r="B57" s="10" t="s">
        <v>54</v>
      </c>
      <c r="C57" s="8">
        <f t="shared" si="1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1"/>
    </row>
    <row r="58" spans="1:16" ht="25.5">
      <c r="A58" s="9" t="s">
        <v>55</v>
      </c>
      <c r="B58" s="10" t="s">
        <v>56</v>
      </c>
      <c r="C58" s="8">
        <f t="shared" si="1"/>
        <v>111000</v>
      </c>
      <c r="D58" s="12">
        <v>50000</v>
      </c>
      <c r="E58" s="12"/>
      <c r="F58" s="12"/>
      <c r="G58" s="12">
        <v>61000</v>
      </c>
      <c r="H58" s="12"/>
      <c r="I58" s="12"/>
      <c r="J58" s="12"/>
      <c r="K58" s="12"/>
      <c r="L58" s="12"/>
      <c r="M58" s="12"/>
      <c r="N58" s="12"/>
      <c r="O58" s="12"/>
      <c r="P58" s="11"/>
    </row>
    <row r="59" spans="1:16" ht="12.75">
      <c r="A59" s="20" t="s">
        <v>86</v>
      </c>
      <c r="B59" s="22" t="s">
        <v>87</v>
      </c>
      <c r="C59" s="8">
        <f t="shared" si="1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</sheetData>
  <sheetProtection/>
  <mergeCells count="4">
    <mergeCell ref="B2:P2"/>
    <mergeCell ref="A4:A5"/>
    <mergeCell ref="B4:B5"/>
    <mergeCell ref="C4:P4"/>
  </mergeCells>
  <printOptions/>
  <pageMargins left="0" right="0" top="0.3937007874015748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Турович В.К.</dc:creator>
  <cp:keywords/>
  <dc:description/>
  <cp:lastModifiedBy>Андрей</cp:lastModifiedBy>
  <cp:lastPrinted>2016-04-25T11:27:11Z</cp:lastPrinted>
  <dcterms:created xsi:type="dcterms:W3CDTF">2011-12-26T05:24:51Z</dcterms:created>
  <dcterms:modified xsi:type="dcterms:W3CDTF">2016-04-25T11:27:24Z</dcterms:modified>
  <cp:category/>
  <cp:version/>
  <cp:contentType/>
  <cp:contentStatus/>
</cp:coreProperties>
</file>